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LDF\"/>
    </mc:Choice>
  </mc:AlternateContent>
  <xr:revisionPtr revIDLastSave="0" documentId="13_ncr:1_{1C4FD15C-ED20-4115-BA01-3372A983A58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F68" i="1" l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F73" i="1" s="1"/>
  <c r="H17" i="1"/>
  <c r="E17" i="1"/>
  <c r="H43" i="1" l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<sst xmlns="http://schemas.openxmlformats.org/spreadsheetml/2006/main" count="89" uniqueCount="78">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</sst>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G73" sqref="G7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8" t="s">
        <v>75</v>
      </c>
      <c r="C2" s="39"/>
      <c r="D2" s="39"/>
      <c r="E2" s="39"/>
      <c r="F2" s="39"/>
      <c r="G2" s="39"/>
      <c r="H2" s="40"/>
    </row>
    <row r="3" spans="2:10" x14ac:dyDescent="0.2">
      <c r="B3" s="41" t="s">
        <v>1</v>
      </c>
      <c r="C3" s="42"/>
      <c r="D3" s="42"/>
      <c r="E3" s="42"/>
      <c r="F3" s="42"/>
      <c r="G3" s="42"/>
      <c r="H3" s="43"/>
    </row>
    <row r="4" spans="2:10" x14ac:dyDescent="0.2">
      <c r="B4" s="44" t="s">
        <v>77</v>
      </c>
      <c r="C4" s="45"/>
      <c r="D4" s="45"/>
      <c r="E4" s="45"/>
      <c r="F4" s="45"/>
      <c r="G4" s="45"/>
      <c r="H4" s="46"/>
    </row>
    <row r="5" spans="2:10" ht="12.75" thickBot="1" x14ac:dyDescent="0.25">
      <c r="B5" s="47" t="s">
        <v>2</v>
      </c>
      <c r="C5" s="48"/>
      <c r="D5" s="48"/>
      <c r="E5" s="48"/>
      <c r="F5" s="48"/>
      <c r="G5" s="48"/>
      <c r="H5" s="49"/>
    </row>
    <row r="6" spans="2:10" ht="12.75" thickBot="1" x14ac:dyDescent="0.25">
      <c r="B6" s="50" t="s">
        <v>3</v>
      </c>
      <c r="C6" s="52" t="s">
        <v>4</v>
      </c>
      <c r="D6" s="53"/>
      <c r="E6" s="53"/>
      <c r="F6" s="53"/>
      <c r="G6" s="54"/>
      <c r="H6" s="55" t="s">
        <v>5</v>
      </c>
    </row>
    <row r="7" spans="2:10" ht="30" customHeight="1" thickBot="1" x14ac:dyDescent="0.25">
      <c r="B7" s="51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6"/>
    </row>
    <row r="8" spans="2:10" ht="15" customHeight="1" x14ac:dyDescent="0.2">
      <c r="B8" s="5"/>
      <c r="C8" s="6"/>
      <c r="D8" s="6"/>
      <c r="E8" s="28"/>
      <c r="F8" s="6"/>
      <c r="G8" s="6"/>
      <c r="H8" s="28"/>
    </row>
    <row r="9" spans="2:10" x14ac:dyDescent="0.2">
      <c r="B9" s="7" t="s">
        <v>11</v>
      </c>
      <c r="C9" s="8"/>
      <c r="D9" s="8"/>
      <c r="E9" s="29"/>
      <c r="F9" s="8"/>
      <c r="G9" s="8"/>
      <c r="H9" s="29"/>
    </row>
    <row r="10" spans="2:10" x14ac:dyDescent="0.2">
      <c r="B10" s="9" t="s">
        <v>12</v>
      </c>
      <c r="C10" s="25">
        <v>981429129</v>
      </c>
      <c r="D10" s="25">
        <v>0</v>
      </c>
      <c r="E10" s="27">
        <f>SUM(C10:D10)</f>
        <v>981429129</v>
      </c>
      <c r="F10" s="25">
        <v>1019897452.02</v>
      </c>
      <c r="G10" s="25">
        <v>1019897452.02</v>
      </c>
      <c r="H10" s="27">
        <f>SUM(G10-C10)</f>
        <v>38468323.019999981</v>
      </c>
      <c r="J10" s="36"/>
    </row>
    <row r="11" spans="2:10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10" x14ac:dyDescent="0.2">
      <c r="B12" s="9" t="s">
        <v>14</v>
      </c>
      <c r="C12" s="25">
        <v>53460787</v>
      </c>
      <c r="D12" s="25">
        <v>1291672.8400000001</v>
      </c>
      <c r="E12" s="27">
        <f t="shared" si="0"/>
        <v>54752459.840000004</v>
      </c>
      <c r="F12" s="25">
        <v>55180742.920000002</v>
      </c>
      <c r="G12" s="25">
        <v>55180742.920000002</v>
      </c>
      <c r="H12" s="34">
        <f t="shared" si="1"/>
        <v>1719955.9200000018</v>
      </c>
    </row>
    <row r="13" spans="2:10" x14ac:dyDescent="0.2">
      <c r="B13" s="9" t="s">
        <v>15</v>
      </c>
      <c r="C13" s="25">
        <v>114810343</v>
      </c>
      <c r="D13" s="25">
        <v>419650</v>
      </c>
      <c r="E13" s="27">
        <f t="shared" si="0"/>
        <v>115229993</v>
      </c>
      <c r="F13" s="25">
        <v>119530533.43000001</v>
      </c>
      <c r="G13" s="25">
        <v>119530533.43000001</v>
      </c>
      <c r="H13" s="34">
        <f t="shared" si="1"/>
        <v>4720190.4300000072</v>
      </c>
      <c r="J13" s="36"/>
    </row>
    <row r="14" spans="2:10" x14ac:dyDescent="0.2">
      <c r="B14" s="9" t="s">
        <v>16</v>
      </c>
      <c r="C14" s="25">
        <v>5190669</v>
      </c>
      <c r="D14" s="25">
        <v>0</v>
      </c>
      <c r="E14" s="27">
        <f t="shared" si="0"/>
        <v>5190669</v>
      </c>
      <c r="F14" s="25">
        <v>19705360.73</v>
      </c>
      <c r="G14" s="25">
        <v>19705360.73</v>
      </c>
      <c r="H14" s="34">
        <f t="shared" si="1"/>
        <v>14514691.73</v>
      </c>
    </row>
    <row r="15" spans="2:10" x14ac:dyDescent="0.2">
      <c r="B15" s="9" t="s">
        <v>17</v>
      </c>
      <c r="C15" s="25">
        <v>3650025</v>
      </c>
      <c r="D15" s="25">
        <v>18769.39</v>
      </c>
      <c r="E15" s="27">
        <f t="shared" si="0"/>
        <v>3668794.39</v>
      </c>
      <c r="F15" s="25">
        <v>9538093.3399999999</v>
      </c>
      <c r="G15" s="25">
        <v>9538093.3399999999</v>
      </c>
      <c r="H15" s="34">
        <f t="shared" si="1"/>
        <v>5888068.3399999999</v>
      </c>
    </row>
    <row r="16" spans="2:10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484748301</v>
      </c>
      <c r="D17" s="22">
        <f t="shared" ref="D17:G17" si="2">SUM(D19:D29)</f>
        <v>0</v>
      </c>
      <c r="E17" s="27">
        <f t="shared" si="0"/>
        <v>484748301</v>
      </c>
      <c r="F17" s="22">
        <f t="shared" si="2"/>
        <v>418416112.46000004</v>
      </c>
      <c r="G17" s="22">
        <f t="shared" si="2"/>
        <v>418416112.46000004</v>
      </c>
      <c r="H17" s="34">
        <f t="shared" si="1"/>
        <v>-66332188.539999962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331169283</v>
      </c>
      <c r="D19" s="26">
        <v>0</v>
      </c>
      <c r="E19" s="30">
        <f>SUM(C19:D19)</f>
        <v>331169283</v>
      </c>
      <c r="F19" s="26">
        <v>275393887.42000002</v>
      </c>
      <c r="G19" s="26">
        <v>275393887.42000002</v>
      </c>
      <c r="H19" s="30">
        <f>SUM(G19-C19)</f>
        <v>-55775395.579999983</v>
      </c>
    </row>
    <row r="20" spans="2:8" x14ac:dyDescent="0.2">
      <c r="B20" s="12" t="s">
        <v>22</v>
      </c>
      <c r="C20" s="26">
        <v>84446865</v>
      </c>
      <c r="D20" s="26">
        <v>0</v>
      </c>
      <c r="E20" s="30">
        <f t="shared" ref="E20:E41" si="3">SUM(C20:D20)</f>
        <v>84446865</v>
      </c>
      <c r="F20" s="26">
        <v>70195573.840000004</v>
      </c>
      <c r="G20" s="26">
        <v>70195573.840000004</v>
      </c>
      <c r="H20" s="30">
        <f t="shared" ref="H20:H29" si="4">SUM(G20-C20)</f>
        <v>-14251291.159999996</v>
      </c>
    </row>
    <row r="21" spans="2:8" x14ac:dyDescent="0.2">
      <c r="B21" s="12" t="s">
        <v>23</v>
      </c>
      <c r="C21" s="26">
        <v>14775694</v>
      </c>
      <c r="D21" s="26">
        <v>0</v>
      </c>
      <c r="E21" s="30">
        <f t="shared" si="3"/>
        <v>14775694</v>
      </c>
      <c r="F21" s="26">
        <v>15306220.6</v>
      </c>
      <c r="G21" s="26">
        <v>15306220.6</v>
      </c>
      <c r="H21" s="30">
        <f t="shared" si="4"/>
        <v>530526.59999999963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10224930</v>
      </c>
      <c r="D24" s="26">
        <v>0</v>
      </c>
      <c r="E24" s="30">
        <f t="shared" si="3"/>
        <v>10224930</v>
      </c>
      <c r="F24" s="26">
        <v>9328309.7300000004</v>
      </c>
      <c r="G24" s="26">
        <v>9328309.7300000004</v>
      </c>
      <c r="H24" s="30">
        <f t="shared" si="4"/>
        <v>-896620.26999999955</v>
      </c>
    </row>
    <row r="25" spans="2:8" x14ac:dyDescent="0.2">
      <c r="B25" s="12" t="s">
        <v>27</v>
      </c>
      <c r="C25" s="26" t="s">
        <v>76</v>
      </c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 t="s">
        <v>76</v>
      </c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8696110</v>
      </c>
      <c r="D27" s="26">
        <v>0</v>
      </c>
      <c r="E27" s="30">
        <f t="shared" si="3"/>
        <v>8696110</v>
      </c>
      <c r="F27" s="26">
        <v>10440154.869999999</v>
      </c>
      <c r="G27" s="26">
        <v>10440154.869999999</v>
      </c>
      <c r="H27" s="30">
        <f t="shared" si="4"/>
        <v>1744044.8699999992</v>
      </c>
    </row>
    <row r="28" spans="2:8" x14ac:dyDescent="0.2">
      <c r="B28" s="12" t="s">
        <v>30</v>
      </c>
      <c r="C28" s="26">
        <v>35435419</v>
      </c>
      <c r="D28" s="26">
        <v>0</v>
      </c>
      <c r="E28" s="30">
        <f t="shared" si="3"/>
        <v>35435419</v>
      </c>
      <c r="F28" s="26">
        <v>37752172.07</v>
      </c>
      <c r="G28" s="26">
        <v>37752172.07</v>
      </c>
      <c r="H28" s="30">
        <f t="shared" si="4"/>
        <v>2316753.0700000003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-206.07</v>
      </c>
      <c r="G29" s="26">
        <v>-206.07</v>
      </c>
      <c r="H29" s="30">
        <f t="shared" si="4"/>
        <v>-206.07</v>
      </c>
    </row>
    <row r="30" spans="2:8" ht="24.75" customHeight="1" x14ac:dyDescent="0.2">
      <c r="B30" s="10" t="s">
        <v>32</v>
      </c>
      <c r="C30" s="22">
        <f>SUM(C31:C35)</f>
        <v>7981751</v>
      </c>
      <c r="D30" s="22">
        <f t="shared" ref="D30:G30" si="5">SUM(D31:D35)</f>
        <v>0</v>
      </c>
      <c r="E30" s="27">
        <f t="shared" si="3"/>
        <v>7981751</v>
      </c>
      <c r="F30" s="22">
        <f t="shared" si="5"/>
        <v>8750134.0399999991</v>
      </c>
      <c r="G30" s="22">
        <f t="shared" si="5"/>
        <v>8750134.0399999991</v>
      </c>
      <c r="H30" s="27">
        <f>SUM(H31:H35)</f>
        <v>768383.04</v>
      </c>
    </row>
    <row r="31" spans="2:8" x14ac:dyDescent="0.2">
      <c r="B31" s="13" t="s">
        <v>33</v>
      </c>
      <c r="C31" s="26">
        <v>7414</v>
      </c>
      <c r="D31" s="26">
        <v>0</v>
      </c>
      <c r="E31" s="30">
        <f t="shared" si="3"/>
        <v>7414</v>
      </c>
      <c r="F31" s="26">
        <v>9813.76</v>
      </c>
      <c r="G31" s="26">
        <v>9813.76</v>
      </c>
      <c r="H31" s="30">
        <f>SUM(G31-C31)</f>
        <v>2399.7600000000002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1206441.45</v>
      </c>
      <c r="G32" s="26">
        <v>1206441.45</v>
      </c>
      <c r="H32" s="30">
        <f t="shared" ref="H32:H35" si="6">SUM(G32-C32)</f>
        <v>1206441.45</v>
      </c>
    </row>
    <row r="33" spans="2:8" x14ac:dyDescent="0.2">
      <c r="B33" s="13" t="s">
        <v>35</v>
      </c>
      <c r="C33" s="26">
        <v>7974337</v>
      </c>
      <c r="D33" s="26">
        <v>0</v>
      </c>
      <c r="E33" s="30">
        <f t="shared" si="3"/>
        <v>7974337</v>
      </c>
      <c r="F33" s="26">
        <v>7533878.8300000001</v>
      </c>
      <c r="G33" s="26">
        <v>7533878.8300000001</v>
      </c>
      <c r="H33" s="30">
        <f t="shared" si="6"/>
        <v>-440458.16999999993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7">
        <f>SUM(C10:C17,C30,C36,C37,C39)</f>
        <v>1651271005</v>
      </c>
      <c r="D43" s="57">
        <f t="shared" ref="D43:H43" si="10">SUM(D10:D17,D30,D36,D37,D39)</f>
        <v>1730092.23</v>
      </c>
      <c r="E43" s="37">
        <f t="shared" si="10"/>
        <v>1653001097.2300003</v>
      </c>
      <c r="F43" s="57">
        <f t="shared" si="10"/>
        <v>1651018428.9400001</v>
      </c>
      <c r="G43" s="57">
        <f t="shared" si="10"/>
        <v>1651018428.9400001</v>
      </c>
      <c r="H43" s="37">
        <f t="shared" si="10"/>
        <v>-252576.0599999642</v>
      </c>
    </row>
    <row r="44" spans="2:8" x14ac:dyDescent="0.2">
      <c r="B44" s="7" t="s">
        <v>45</v>
      </c>
      <c r="C44" s="57"/>
      <c r="D44" s="57"/>
      <c r="E44" s="37"/>
      <c r="F44" s="57"/>
      <c r="G44" s="57"/>
      <c r="H44" s="37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240952467</v>
      </c>
      <c r="D48" s="22">
        <f t="shared" ref="D48:G48" si="11">SUM(D49:D56)</f>
        <v>1672653.85</v>
      </c>
      <c r="E48" s="27">
        <f>SUM(E49:E56)</f>
        <v>242625120.84999999</v>
      </c>
      <c r="F48" s="22">
        <f t="shared" si="11"/>
        <v>241367469.5</v>
      </c>
      <c r="G48" s="22">
        <f t="shared" si="11"/>
        <v>241367469.5</v>
      </c>
      <c r="H48" s="27">
        <f>SUM(H49:H56)</f>
        <v>415002.5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32874813</v>
      </c>
      <c r="D51" s="26">
        <v>-67203</v>
      </c>
      <c r="E51" s="30">
        <f t="shared" si="12"/>
        <v>32807610</v>
      </c>
      <c r="F51" s="26">
        <v>32854851.5</v>
      </c>
      <c r="G51" s="26">
        <v>32854851.5</v>
      </c>
      <c r="H51" s="30">
        <f t="shared" si="13"/>
        <v>-19961.5</v>
      </c>
    </row>
    <row r="52" spans="2:8" ht="36" x14ac:dyDescent="0.2">
      <c r="B52" s="10" t="s">
        <v>52</v>
      </c>
      <c r="C52" s="26">
        <v>208077654</v>
      </c>
      <c r="D52" s="26">
        <v>1739856.85</v>
      </c>
      <c r="E52" s="30">
        <f t="shared" si="12"/>
        <v>209817510.84999999</v>
      </c>
      <c r="F52" s="26">
        <v>208512618</v>
      </c>
      <c r="G52" s="26">
        <v>208512618</v>
      </c>
      <c r="H52" s="30">
        <f t="shared" si="13"/>
        <v>434964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46099137</v>
      </c>
      <c r="D57" s="22">
        <f t="shared" ref="D57:G57" si="14">SUM(D58:D61)</f>
        <v>5529081.5999999996</v>
      </c>
      <c r="E57" s="27">
        <f t="shared" si="14"/>
        <v>51628218.600000001</v>
      </c>
      <c r="F57" s="22">
        <f t="shared" si="14"/>
        <v>51628218.93</v>
      </c>
      <c r="G57" s="22">
        <f t="shared" si="14"/>
        <v>51628218.93</v>
      </c>
      <c r="H57" s="27">
        <f>SUM(H58:H61)</f>
        <v>5529081.9299999997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46099137</v>
      </c>
      <c r="D61" s="26">
        <v>5529081.5999999996</v>
      </c>
      <c r="E61" s="30">
        <f t="shared" si="15"/>
        <v>51628218.600000001</v>
      </c>
      <c r="F61" s="26">
        <v>51628218.93</v>
      </c>
      <c r="G61" s="26">
        <v>51628218.93</v>
      </c>
      <c r="H61" s="30">
        <f t="shared" si="16"/>
        <v>5529081.9299999997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18802154.16</v>
      </c>
      <c r="E65" s="27">
        <f>SUM(D65,C65)</f>
        <v>18802154.16</v>
      </c>
      <c r="F65" s="25">
        <v>18802154.16</v>
      </c>
      <c r="G65" s="25">
        <v>18802154.16</v>
      </c>
      <c r="H65" s="27">
        <f>SUM(G65-C65)</f>
        <v>18802154.16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287051604</v>
      </c>
      <c r="D68" s="22">
        <f t="shared" ref="D68:G68" si="18">SUM(D48,D57,D62,D65,D66)</f>
        <v>26003889.609999999</v>
      </c>
      <c r="E68" s="27">
        <f t="shared" si="18"/>
        <v>313055493.61000001</v>
      </c>
      <c r="F68" s="22">
        <f t="shared" si="18"/>
        <v>311797842.59000003</v>
      </c>
      <c r="G68" s="22">
        <f t="shared" si="18"/>
        <v>311797842.59000003</v>
      </c>
      <c r="H68" s="27">
        <f>SUM(H48,H57,H62,H65,H66)</f>
        <v>24746238.59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30000000</v>
      </c>
      <c r="E70" s="27">
        <f t="shared" si="19"/>
        <v>30000000</v>
      </c>
      <c r="F70" s="22">
        <f t="shared" si="19"/>
        <v>30000000</v>
      </c>
      <c r="G70" s="22">
        <f t="shared" si="19"/>
        <v>30000000</v>
      </c>
      <c r="H70" s="27">
        <f>H71</f>
        <v>30000000</v>
      </c>
    </row>
    <row r="71" spans="2:8" x14ac:dyDescent="0.2">
      <c r="B71" s="9" t="s">
        <v>69</v>
      </c>
      <c r="C71" s="26">
        <v>0</v>
      </c>
      <c r="D71" s="26">
        <v>30000000</v>
      </c>
      <c r="E71" s="26">
        <f t="shared" ref="E71" si="20">SUM(C71:D71)</f>
        <v>30000000</v>
      </c>
      <c r="F71" s="26">
        <v>30000000</v>
      </c>
      <c r="G71" s="26">
        <v>30000000</v>
      </c>
      <c r="H71" s="26">
        <f>SUM(G71-C71)</f>
        <v>30000000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1938322609</v>
      </c>
      <c r="D73" s="22">
        <f t="shared" ref="D73:G73" si="21">SUM(D43,D68,D70)</f>
        <v>57733981.840000004</v>
      </c>
      <c r="E73" s="27">
        <f t="shared" si="21"/>
        <v>1996056590.8400002</v>
      </c>
      <c r="F73" s="22">
        <f t="shared" si="21"/>
        <v>1992816271.5300002</v>
      </c>
      <c r="G73" s="22">
        <f t="shared" si="21"/>
        <v>1992816271.5300002</v>
      </c>
      <c r="H73" s="27">
        <f>SUM(H43,H68,H70)</f>
        <v>54493662.530000031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30000000</v>
      </c>
      <c r="E76" s="30">
        <f t="shared" ref="E76:E77" si="22">SUM(C76:D76)</f>
        <v>30000000</v>
      </c>
      <c r="F76" s="26">
        <v>30000000</v>
      </c>
      <c r="G76" s="26">
        <v>30000000</v>
      </c>
      <c r="H76" s="30">
        <f>SUM(G76-C76)</f>
        <v>30000000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30000000</v>
      </c>
      <c r="E78" s="33">
        <f t="shared" si="23"/>
        <v>30000000</v>
      </c>
      <c r="F78" s="21">
        <f t="shared" si="23"/>
        <v>30000000</v>
      </c>
      <c r="G78" s="21">
        <f t="shared" si="23"/>
        <v>30000000</v>
      </c>
      <c r="H78" s="33">
        <f>SUM(G78-C78)</f>
        <v>30000000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2023-04-18T18:24:53Z</cp:lastPrinted>
  <dcterms:created xsi:type="dcterms:W3CDTF">2020-01-08T20:55:35Z</dcterms:created>
  <dcterms:modified xsi:type="dcterms:W3CDTF">2023-04-20T17:19:24Z</dcterms:modified>
</cp:coreProperties>
</file>